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<sst xmlns="http://schemas.openxmlformats.org/spreadsheetml/2006/main" count="158" uniqueCount="35">
  <si>
    <t xml:space="preserve">      CITY</t>
  </si>
  <si>
    <t xml:space="preserve">  TRAFFIC</t>
  </si>
  <si>
    <t xml:space="preserve"> VOLUMES</t>
  </si>
  <si>
    <t xml:space="preserve">      ACCIDENTS</t>
  </si>
  <si>
    <t xml:space="preserve">       ALL</t>
  </si>
  <si>
    <t xml:space="preserve">      PED</t>
  </si>
  <si>
    <t xml:space="preserve"> OREGON</t>
  </si>
  <si>
    <t xml:space="preserve">    Astoria</t>
  </si>
  <si>
    <t xml:space="preserve"> Coos Bay</t>
  </si>
  <si>
    <t xml:space="preserve">   Corvalis</t>
  </si>
  <si>
    <t xml:space="preserve">   Eugene</t>
  </si>
  <si>
    <t xml:space="preserve">  Lebanon</t>
  </si>
  <si>
    <t xml:space="preserve">   Medford</t>
  </si>
  <si>
    <t xml:space="preserve"> Pendleton</t>
  </si>
  <si>
    <t xml:space="preserve"> Redmond</t>
  </si>
  <si>
    <t xml:space="preserve">    Salem</t>
  </si>
  <si>
    <t>Springfield</t>
  </si>
  <si>
    <t>The Dalles</t>
  </si>
  <si>
    <t xml:space="preserve">  Tillamook</t>
  </si>
  <si>
    <t xml:space="preserve">  TOTAL,</t>
  </si>
  <si>
    <t xml:space="preserve">     ALL</t>
  </si>
  <si>
    <t xml:space="preserve">   CITIES</t>
  </si>
  <si>
    <t xml:space="preserve">      SAFETY IMPACT OF CONVERSION FROM TWO-WAY TO ONE-WAY</t>
  </si>
  <si>
    <t xml:space="preserve">    ACCIDENT RATE</t>
  </si>
  <si>
    <t xml:space="preserve">  PERIOD</t>
  </si>
  <si>
    <t xml:space="preserve">    TIME</t>
  </si>
  <si>
    <t xml:space="preserve"> BEFORE</t>
  </si>
  <si>
    <t xml:space="preserve"> AFTER</t>
  </si>
  <si>
    <t xml:space="preserve"> CHANGE</t>
  </si>
  <si>
    <t>SOURCE: Oregon State Highway Department, Technical Report #b 59-4, April 1959,</t>
  </si>
  <si>
    <t>"A Study of One-Way Street Routings on Urban Highways in Oregon", Salem, OR.</t>
  </si>
  <si>
    <t xml:space="preserve">            NA</t>
  </si>
  <si>
    <t xml:space="preserve">             STREET DIRECTION (PEDESTRIANS) IN OREGON CITIES</t>
  </si>
  <si>
    <t xml:space="preserve">             STREET DIRECTION (INJURIES) IN OREGON CITIES</t>
  </si>
  <si>
    <t xml:space="preserve">      INJ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</si>
</sst>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5" fontId="0" fillId="0" borderId="2" xfId="0" applyNumberFormat="1" applyBorder="1" applyAlignment="1">
      <alignment/>
    </xf>
    <xf numFmtId="10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9.7109375" style="0" customWidth="1"/>
    <col min="4" max="4" width="10.7109375" style="0" customWidth="1"/>
    <col min="7" max="8" width="10.28125" style="0" customWidth="1"/>
  </cols>
  <sheetData>
    <row r="1" spans="2:8" ht="12.75">
      <c r="B1" s="12"/>
      <c r="C1" s="12"/>
      <c r="D1" s="12"/>
      <c r="E1" s="12"/>
      <c r="F1" s="12"/>
      <c r="G1" s="12"/>
      <c r="H1" s="12"/>
    </row>
    <row r="2" spans="1:10" ht="12.75">
      <c r="A2" s="13"/>
      <c r="B2" s="3" t="s">
        <v>22</v>
      </c>
      <c r="C2" s="3"/>
      <c r="D2" s="3"/>
      <c r="E2" s="3"/>
      <c r="F2" s="3"/>
      <c r="G2" s="3"/>
      <c r="H2" s="24"/>
      <c r="I2" s="3"/>
      <c r="J2" s="3"/>
    </row>
    <row r="3" spans="1:11" ht="12.75">
      <c r="A3" s="13"/>
      <c r="B3" s="11" t="s">
        <v>32</v>
      </c>
      <c r="C3" s="11"/>
      <c r="D3" s="7"/>
      <c r="E3" s="12"/>
      <c r="F3" s="12"/>
      <c r="G3" s="12"/>
      <c r="H3" s="19"/>
      <c r="J3" s="3"/>
      <c r="K3" s="3"/>
    </row>
    <row r="4" spans="1:11" ht="12.75">
      <c r="A4" s="13"/>
      <c r="B4" s="4" t="s">
        <v>25</v>
      </c>
      <c r="C4" s="4" t="s">
        <v>6</v>
      </c>
      <c r="D4" s="3" t="s">
        <v>1</v>
      </c>
      <c r="E4" s="3" t="s">
        <v>3</v>
      </c>
      <c r="F4" s="3"/>
      <c r="G4" s="3" t="s">
        <v>23</v>
      </c>
      <c r="H4" s="14"/>
      <c r="J4" s="3"/>
      <c r="K4" s="3"/>
    </row>
    <row r="5" spans="1:11" ht="12.75">
      <c r="A5" s="13"/>
      <c r="B5" s="10" t="s">
        <v>24</v>
      </c>
      <c r="C5" s="10" t="s">
        <v>0</v>
      </c>
      <c r="D5" s="11" t="s">
        <v>2</v>
      </c>
      <c r="E5" s="11" t="s">
        <v>5</v>
      </c>
      <c r="F5" s="11" t="s">
        <v>4</v>
      </c>
      <c r="G5" s="11" t="s">
        <v>5</v>
      </c>
      <c r="H5" s="15" t="s">
        <v>4</v>
      </c>
      <c r="J5" s="23"/>
      <c r="K5" s="3"/>
    </row>
    <row r="6" spans="1:11" ht="12.75">
      <c r="A6" s="13"/>
      <c r="B6" s="1" t="s">
        <v>26</v>
      </c>
      <c r="C6" s="1"/>
      <c r="D6" s="5">
        <f>(4710+4805)</f>
        <v>9515</v>
      </c>
      <c r="E6">
        <v>21</v>
      </c>
      <c r="F6">
        <v>283</v>
      </c>
      <c r="G6" s="6">
        <f>(E6/D6)*10</f>
        <v>0.02207041513399895</v>
      </c>
      <c r="H6" s="16">
        <f>(F6/D6)*10</f>
        <v>0.2974251182343668</v>
      </c>
      <c r="J6" s="3"/>
      <c r="K6" s="3"/>
    </row>
    <row r="7" spans="1:9" ht="12.75">
      <c r="A7" s="13"/>
      <c r="B7" s="1" t="s">
        <v>27</v>
      </c>
      <c r="C7" s="1" t="s">
        <v>7</v>
      </c>
      <c r="D7" s="5">
        <f>(4630+5130)</f>
        <v>9760</v>
      </c>
      <c r="E7">
        <v>17</v>
      </c>
      <c r="F7">
        <v>262</v>
      </c>
      <c r="G7" s="6">
        <f>(E7/D7)*10</f>
        <v>0.017418032786885244</v>
      </c>
      <c r="H7" s="16">
        <f>(F7/D7)*10</f>
        <v>0.26844262295081966</v>
      </c>
      <c r="I7" s="3"/>
    </row>
    <row r="8" spans="1:8" ht="12.75">
      <c r="A8" s="13"/>
      <c r="B8" s="7" t="s">
        <v>28</v>
      </c>
      <c r="C8" s="7"/>
      <c r="D8" s="8">
        <f>(D7-D6)</f>
        <v>245</v>
      </c>
      <c r="E8" s="8">
        <f>(E7-E6)</f>
        <v>-4</v>
      </c>
      <c r="F8" s="8">
        <f>(F7-F6)</f>
        <v>-21</v>
      </c>
      <c r="G8" s="9">
        <f>(G6-G7)/(-G6)</f>
        <v>-0.2107972287275567</v>
      </c>
      <c r="H8" s="17">
        <f>(H6-H7)/(-H6)</f>
        <v>-0.09744467937206747</v>
      </c>
    </row>
    <row r="9" spans="1:8" ht="12.75">
      <c r="A9" s="13"/>
      <c r="B9" s="1" t="s">
        <v>26</v>
      </c>
      <c r="C9" s="1"/>
      <c r="D9" s="5">
        <v>9980</v>
      </c>
      <c r="E9">
        <v>13</v>
      </c>
      <c r="F9">
        <v>409</v>
      </c>
      <c r="G9" s="6">
        <f>(E9/D9)*10</f>
        <v>0.013026052104208416</v>
      </c>
      <c r="H9" s="16">
        <f>(F9/D9)*10</f>
        <v>0.40981963927855714</v>
      </c>
    </row>
    <row r="10" spans="1:9" ht="12.75">
      <c r="A10" s="13"/>
      <c r="B10" s="1" t="s">
        <v>27</v>
      </c>
      <c r="C10" s="1" t="s">
        <v>8</v>
      </c>
      <c r="D10" s="5">
        <f>(8130+7830)</f>
        <v>15960</v>
      </c>
      <c r="E10">
        <v>7</v>
      </c>
      <c r="F10">
        <v>297</v>
      </c>
      <c r="G10" s="6">
        <f>(E10/D10)*10</f>
        <v>0.0043859649122807015</v>
      </c>
      <c r="H10" s="16">
        <f>(F10/D10)*10</f>
        <v>0.18609022556390978</v>
      </c>
      <c r="I10" s="3"/>
    </row>
    <row r="11" spans="1:8" ht="12.75">
      <c r="A11" s="13"/>
      <c r="B11" s="7" t="s">
        <v>28</v>
      </c>
      <c r="C11" s="7"/>
      <c r="D11" s="8">
        <f>(D10-D9)</f>
        <v>5980</v>
      </c>
      <c r="E11" s="8">
        <f>(E10-E9)</f>
        <v>-6</v>
      </c>
      <c r="F11" s="8">
        <f>(F10-F9)</f>
        <v>-112</v>
      </c>
      <c r="G11" s="9">
        <f>(G9-G10)/(-G9)</f>
        <v>-0.6632928475033738</v>
      </c>
      <c r="H11" s="17">
        <f>(H9-H10)/(-H9)</f>
        <v>-0.5459216500909977</v>
      </c>
    </row>
    <row r="12" spans="1:8" ht="12.75">
      <c r="A12" s="13"/>
      <c r="B12" s="1" t="s">
        <v>26</v>
      </c>
      <c r="C12" s="1"/>
      <c r="D12" s="5" t="s">
        <v>31</v>
      </c>
      <c r="E12">
        <v>11</v>
      </c>
      <c r="F12">
        <v>530</v>
      </c>
      <c r="G12" s="5" t="s">
        <v>31</v>
      </c>
      <c r="H12" s="21" t="s">
        <v>31</v>
      </c>
    </row>
    <row r="13" spans="1:9" ht="12.75">
      <c r="A13" s="13"/>
      <c r="B13" s="1" t="s">
        <v>27</v>
      </c>
      <c r="C13" s="1" t="s">
        <v>9</v>
      </c>
      <c r="D13" s="5" t="s">
        <v>31</v>
      </c>
      <c r="E13">
        <v>12</v>
      </c>
      <c r="F13">
        <v>395</v>
      </c>
      <c r="G13" s="5" t="s">
        <v>31</v>
      </c>
      <c r="H13" s="21" t="s">
        <v>31</v>
      </c>
      <c r="I13" s="3"/>
    </row>
    <row r="14" spans="1:8" ht="12.75">
      <c r="A14" s="13"/>
      <c r="B14" s="7" t="s">
        <v>28</v>
      </c>
      <c r="C14" s="7"/>
      <c r="D14" s="20" t="s">
        <v>31</v>
      </c>
      <c r="E14" s="8">
        <f>(E13-E12)</f>
        <v>1</v>
      </c>
      <c r="F14" s="8">
        <f>(F13-F12)</f>
        <v>-135</v>
      </c>
      <c r="G14" s="20" t="s">
        <v>31</v>
      </c>
      <c r="H14" s="22" t="s">
        <v>31</v>
      </c>
    </row>
    <row r="15" spans="1:8" ht="12.75">
      <c r="A15" s="13"/>
      <c r="B15" s="1" t="s">
        <v>26</v>
      </c>
      <c r="C15" s="1"/>
      <c r="D15" s="5">
        <v>8200</v>
      </c>
      <c r="E15">
        <v>10</v>
      </c>
      <c r="F15">
        <v>408</v>
      </c>
      <c r="G15" s="6">
        <f>(E15/D15)*10</f>
        <v>0.012195121951219513</v>
      </c>
      <c r="H15" s="16">
        <f>(F15/D15)*10</f>
        <v>0.4975609756097561</v>
      </c>
    </row>
    <row r="16" spans="1:9" ht="12.75">
      <c r="A16" s="13"/>
      <c r="B16" s="1" t="s">
        <v>27</v>
      </c>
      <c r="C16" s="1" t="s">
        <v>10</v>
      </c>
      <c r="D16" s="5">
        <v>6040</v>
      </c>
      <c r="E16">
        <v>10</v>
      </c>
      <c r="F16">
        <v>153</v>
      </c>
      <c r="G16" s="6">
        <f>(E16/D16)*10</f>
        <v>0.016556291390728478</v>
      </c>
      <c r="H16" s="16">
        <f>(F16/D16)*10</f>
        <v>0.2533112582781457</v>
      </c>
      <c r="I16" s="3"/>
    </row>
    <row r="17" spans="1:8" ht="12.75">
      <c r="A17" s="13"/>
      <c r="B17" s="7" t="s">
        <v>28</v>
      </c>
      <c r="C17" s="7"/>
      <c r="D17" s="8">
        <f>(D16-D15)</f>
        <v>-2160</v>
      </c>
      <c r="E17" s="8">
        <f>(E16-E15)</f>
        <v>0</v>
      </c>
      <c r="F17" s="8">
        <f>(F16-F15)</f>
        <v>-255</v>
      </c>
      <c r="G17" s="9">
        <f>(G15-G16)/(-G15)</f>
        <v>0.35761589403973515</v>
      </c>
      <c r="H17" s="17">
        <f>(H15-H16)/(-H15)</f>
        <v>-0.4908940397350993</v>
      </c>
    </row>
    <row r="18" spans="1:8" ht="12.75">
      <c r="A18" s="13"/>
      <c r="B18" s="1" t="s">
        <v>26</v>
      </c>
      <c r="C18" s="1"/>
      <c r="D18" s="5">
        <v>6440</v>
      </c>
      <c r="E18">
        <v>6</v>
      </c>
      <c r="F18">
        <v>226</v>
      </c>
      <c r="G18" s="6">
        <f>(E18/D18)*10</f>
        <v>0.009316770186335404</v>
      </c>
      <c r="H18" s="16">
        <f>(F18/D18)*10</f>
        <v>0.35093167701863354</v>
      </c>
    </row>
    <row r="19" spans="1:9" ht="12.75">
      <c r="A19" s="13"/>
      <c r="B19" s="1" t="s">
        <v>27</v>
      </c>
      <c r="C19" s="1" t="s">
        <v>11</v>
      </c>
      <c r="D19" s="5">
        <v>8630</v>
      </c>
      <c r="E19">
        <v>6</v>
      </c>
      <c r="F19">
        <v>266</v>
      </c>
      <c r="G19" s="6">
        <f>(E19/D19)*10</f>
        <v>0.006952491309385864</v>
      </c>
      <c r="H19" s="16">
        <f>(F19/D19)*10</f>
        <v>0.3082271147161066</v>
      </c>
      <c r="I19" s="3"/>
    </row>
    <row r="20" spans="1:8" ht="12.75">
      <c r="A20" s="13"/>
      <c r="B20" s="7" t="s">
        <v>28</v>
      </c>
      <c r="C20" s="7"/>
      <c r="D20" s="8">
        <f>(D19-D18)</f>
        <v>2190</v>
      </c>
      <c r="E20" s="8">
        <f>(E19-E18)</f>
        <v>0</v>
      </c>
      <c r="F20" s="8">
        <f>(F19-F18)</f>
        <v>40</v>
      </c>
      <c r="G20" s="9">
        <f>(G18-G19)/(-G18)</f>
        <v>-0.25376593279258397</v>
      </c>
      <c r="H20" s="17">
        <f>(H18-H19)/(-H18)</f>
        <v>-0.12168910673817414</v>
      </c>
    </row>
    <row r="21" spans="1:8" ht="12.75">
      <c r="A21" s="13"/>
      <c r="B21" s="1" t="s">
        <v>26</v>
      </c>
      <c r="C21" s="1"/>
      <c r="D21" s="5">
        <v>11680</v>
      </c>
      <c r="E21">
        <v>1</v>
      </c>
      <c r="F21">
        <v>163</v>
      </c>
      <c r="G21" s="6">
        <f>(E21/D21)*10</f>
        <v>0.0008561643835616438</v>
      </c>
      <c r="H21" s="16">
        <f>(F21/D21)*10</f>
        <v>0.13955479452054795</v>
      </c>
    </row>
    <row r="22" spans="1:9" ht="12.75">
      <c r="A22" s="13"/>
      <c r="B22" s="1" t="s">
        <v>27</v>
      </c>
      <c r="C22" s="1" t="s">
        <v>12</v>
      </c>
      <c r="D22" s="5">
        <v>11090</v>
      </c>
      <c r="E22">
        <v>3</v>
      </c>
      <c r="F22">
        <v>84</v>
      </c>
      <c r="G22" s="6">
        <f>(E22/D22)*10</f>
        <v>0.002705139765554554</v>
      </c>
      <c r="H22" s="16">
        <f>(F22/D22)*10</f>
        <v>0.0757439134355275</v>
      </c>
      <c r="I22" s="3"/>
    </row>
    <row r="23" spans="1:8" ht="12.75">
      <c r="A23" s="13"/>
      <c r="B23" s="7" t="s">
        <v>28</v>
      </c>
      <c r="C23" s="7"/>
      <c r="D23" s="8">
        <f>(D22-D21)</f>
        <v>-590</v>
      </c>
      <c r="E23" s="8">
        <f>(E22-E21)</f>
        <v>2</v>
      </c>
      <c r="F23" s="8">
        <f>(F22-F21)</f>
        <v>-79</v>
      </c>
      <c r="G23" s="9">
        <f>(G21-G22)/(-G21)</f>
        <v>2.1596032461677193</v>
      </c>
      <c r="H23" s="17">
        <f>(H21-H22)/(-H21)</f>
        <v>-0.4572460681429686</v>
      </c>
    </row>
    <row r="24" spans="1:8" ht="12.75">
      <c r="A24" s="13"/>
      <c r="B24" s="1" t="s">
        <v>26</v>
      </c>
      <c r="C24" s="1"/>
      <c r="D24" s="5">
        <v>6430</v>
      </c>
      <c r="E24">
        <v>14</v>
      </c>
      <c r="F24">
        <v>385</v>
      </c>
      <c r="G24" s="6">
        <f>(E24/D24)*10</f>
        <v>0.02177293934681182</v>
      </c>
      <c r="H24" s="16">
        <f>(F24/D24)*10</f>
        <v>0.5987558320373251</v>
      </c>
    </row>
    <row r="25" spans="1:9" ht="12.75">
      <c r="A25" s="13"/>
      <c r="B25" s="1" t="s">
        <v>27</v>
      </c>
      <c r="C25" s="1" t="s">
        <v>13</v>
      </c>
      <c r="D25" s="5">
        <v>7555</v>
      </c>
      <c r="E25">
        <v>16</v>
      </c>
      <c r="F25">
        <v>490</v>
      </c>
      <c r="G25" s="6">
        <f>(E25/D25)*10</f>
        <v>0.021178027796161483</v>
      </c>
      <c r="H25" s="16">
        <f>(F25/D25)*10</f>
        <v>0.6485771012574454</v>
      </c>
      <c r="I25" s="3"/>
    </row>
    <row r="26" spans="1:8" ht="12.75">
      <c r="A26" s="13"/>
      <c r="B26" s="7" t="s">
        <v>28</v>
      </c>
      <c r="C26" s="7"/>
      <c r="D26" s="8">
        <f>(D25-D24)</f>
        <v>1125</v>
      </c>
      <c r="E26" s="8">
        <f>(E25-E24)</f>
        <v>2</v>
      </c>
      <c r="F26" s="8">
        <f>(F25-F24)</f>
        <v>105</v>
      </c>
      <c r="G26" s="9">
        <f>(G24-G25)/(-G24)</f>
        <v>-0.027323437647726233</v>
      </c>
      <c r="H26" s="17">
        <f>(H24-H25)/(-H24)</f>
        <v>0.08320798989230482</v>
      </c>
    </row>
    <row r="27" spans="1:8" ht="12.75">
      <c r="A27" s="13"/>
      <c r="B27" s="1" t="s">
        <v>26</v>
      </c>
      <c r="C27" s="1"/>
      <c r="D27" s="5">
        <v>4120</v>
      </c>
      <c r="E27">
        <v>5</v>
      </c>
      <c r="F27">
        <v>155</v>
      </c>
      <c r="G27" s="6">
        <f>(E27/D27)*10</f>
        <v>0.012135922330097085</v>
      </c>
      <c r="H27" s="16">
        <f>(F27/D27)*10</f>
        <v>0.37621359223300965</v>
      </c>
    </row>
    <row r="28" spans="1:9" ht="12.75">
      <c r="A28" s="13"/>
      <c r="B28" s="1" t="s">
        <v>27</v>
      </c>
      <c r="C28" s="1" t="s">
        <v>14</v>
      </c>
      <c r="D28" s="5">
        <v>7235</v>
      </c>
      <c r="E28">
        <v>2</v>
      </c>
      <c r="F28">
        <v>164</v>
      </c>
      <c r="G28" s="6">
        <f>(E28/D28)*10</f>
        <v>0.0027643400138217004</v>
      </c>
      <c r="H28" s="16">
        <f>(F28/D28)*10</f>
        <v>0.22667588113337941</v>
      </c>
      <c r="I28" s="3"/>
    </row>
    <row r="29" spans="1:8" ht="12.75">
      <c r="A29" s="13"/>
      <c r="B29" s="7" t="s">
        <v>28</v>
      </c>
      <c r="C29" s="7"/>
      <c r="D29" s="8">
        <f>(D28-D27)</f>
        <v>3115</v>
      </c>
      <c r="E29" s="8">
        <f>(E28-E27)</f>
        <v>-3</v>
      </c>
      <c r="F29" s="8">
        <f>(F28-F27)</f>
        <v>9</v>
      </c>
      <c r="G29" s="9">
        <f>(G27-G28)/(-G27)</f>
        <v>-0.7722183828610918</v>
      </c>
      <c r="H29" s="17">
        <f>(H27-H28)/(-H27)</f>
        <v>-0.39748088369708173</v>
      </c>
    </row>
    <row r="30" spans="1:8" ht="12.75">
      <c r="A30" s="13"/>
      <c r="B30" s="1" t="s">
        <v>26</v>
      </c>
      <c r="C30" s="1"/>
      <c r="D30" s="5">
        <v>19600</v>
      </c>
      <c r="E30">
        <v>27</v>
      </c>
      <c r="F30">
        <v>1005</v>
      </c>
      <c r="G30" s="6">
        <f>(E30/D30)*10</f>
        <v>0.013775510204081633</v>
      </c>
      <c r="H30" s="16">
        <f>(F30/D30)*10</f>
        <v>0.5127551020408163</v>
      </c>
    </row>
    <row r="31" spans="1:9" ht="12.75">
      <c r="A31" s="13"/>
      <c r="B31" s="1" t="s">
        <v>27</v>
      </c>
      <c r="C31" s="1" t="s">
        <v>15</v>
      </c>
      <c r="D31" s="5">
        <v>20500</v>
      </c>
      <c r="E31">
        <v>27</v>
      </c>
      <c r="F31">
        <v>1000</v>
      </c>
      <c r="G31" s="6">
        <f>(E31/D31)*10</f>
        <v>0.013170731707317074</v>
      </c>
      <c r="H31" s="16">
        <f>(F31/D31)*10</f>
        <v>0.4878048780487805</v>
      </c>
      <c r="I31" s="3"/>
    </row>
    <row r="32" spans="1:8" ht="12.75">
      <c r="A32" s="13"/>
      <c r="B32" s="7" t="s">
        <v>28</v>
      </c>
      <c r="C32" s="7"/>
      <c r="D32" s="8">
        <f>(D31-D30)</f>
        <v>900</v>
      </c>
      <c r="E32" s="8">
        <f>(E31-E30)</f>
        <v>0</v>
      </c>
      <c r="F32" s="8">
        <f>(F31-F30)</f>
        <v>-5</v>
      </c>
      <c r="G32" s="9">
        <f>(G30-G31)/(-G30)</f>
        <v>-0.04390243902439018</v>
      </c>
      <c r="H32" s="17">
        <f>(H30-H31)/(-H30)</f>
        <v>-0.04865914330785098</v>
      </c>
    </row>
    <row r="33" spans="1:8" ht="12.75">
      <c r="A33" s="13"/>
      <c r="B33" s="1" t="s">
        <v>26</v>
      </c>
      <c r="C33" s="1"/>
      <c r="D33" s="5">
        <v>14530</v>
      </c>
      <c r="E33">
        <v>22</v>
      </c>
      <c r="F33">
        <v>602</v>
      </c>
      <c r="G33" s="6">
        <f>(E33/D33)*10</f>
        <v>0.015141087405368204</v>
      </c>
      <c r="H33" s="18">
        <f>(F33/D33)*10</f>
        <v>0.41431520991052995</v>
      </c>
    </row>
    <row r="34" spans="1:9" ht="12.75">
      <c r="A34" s="13"/>
      <c r="B34" s="1" t="s">
        <v>27</v>
      </c>
      <c r="C34" s="1" t="s">
        <v>16</v>
      </c>
      <c r="D34" s="5">
        <v>16800</v>
      </c>
      <c r="E34">
        <v>5</v>
      </c>
      <c r="F34">
        <v>431</v>
      </c>
      <c r="G34" s="6">
        <f>(E34/D34)*10</f>
        <v>0.0029761904761904765</v>
      </c>
      <c r="H34" s="16">
        <f>(F34/D34)*10</f>
        <v>0.2565476190476191</v>
      </c>
      <c r="I34" s="3"/>
    </row>
    <row r="35" spans="1:8" ht="12.75">
      <c r="A35" s="13"/>
      <c r="B35" s="7" t="s">
        <v>28</v>
      </c>
      <c r="C35" s="7"/>
      <c r="D35" s="8">
        <f>(D34-D33)</f>
        <v>2270</v>
      </c>
      <c r="E35" s="8">
        <f>(E34-E33)</f>
        <v>-17</v>
      </c>
      <c r="F35" s="8">
        <f>(F34-F33)</f>
        <v>-171</v>
      </c>
      <c r="G35" s="9">
        <f>(G33-G34)/(-G33)</f>
        <v>-0.8034361471861472</v>
      </c>
      <c r="H35" s="17">
        <f>(H33-H34)/(-H33)</f>
        <v>-0.38079121183357056</v>
      </c>
    </row>
    <row r="36" spans="1:8" ht="12.75">
      <c r="A36" s="13"/>
      <c r="B36" s="1" t="s">
        <v>26</v>
      </c>
      <c r="C36" s="1"/>
      <c r="D36" s="5">
        <v>8780</v>
      </c>
      <c r="E36">
        <v>18</v>
      </c>
      <c r="F36">
        <v>380</v>
      </c>
      <c r="G36" s="6">
        <f>(E36/D36)*10</f>
        <v>0.02050113895216401</v>
      </c>
      <c r="H36" s="16">
        <f>(F36/D36)*10</f>
        <v>0.4328018223234624</v>
      </c>
    </row>
    <row r="37" spans="1:9" ht="12.75">
      <c r="A37" s="13"/>
      <c r="B37" s="1" t="s">
        <v>27</v>
      </c>
      <c r="C37" s="1" t="s">
        <v>17</v>
      </c>
      <c r="D37" s="5">
        <v>17295</v>
      </c>
      <c r="E37">
        <v>10</v>
      </c>
      <c r="F37">
        <v>522</v>
      </c>
      <c r="G37" s="6">
        <f>(E37/D37)*10</f>
        <v>0.005782017924255566</v>
      </c>
      <c r="H37" s="16">
        <f>(F37/D37)*10</f>
        <v>0.3018213356461405</v>
      </c>
      <c r="I37" s="3"/>
    </row>
    <row r="38" spans="1:8" ht="12.75">
      <c r="A38" s="13"/>
      <c r="B38" s="7" t="s">
        <v>28</v>
      </c>
      <c r="C38" s="7"/>
      <c r="D38" s="8">
        <f>(D37-D36)</f>
        <v>8515</v>
      </c>
      <c r="E38" s="8">
        <f>(E37-E36)</f>
        <v>-8</v>
      </c>
      <c r="F38" s="8">
        <f>(F37-F36)</f>
        <v>142</v>
      </c>
      <c r="G38" s="9">
        <f>(G36-G37)/(-G36)</f>
        <v>-0.7179660145835342</v>
      </c>
      <c r="H38" s="17">
        <f>(H36-H37)/(-H36)</f>
        <v>-0.30263386132286485</v>
      </c>
    </row>
    <row r="39" spans="1:8" ht="12.75">
      <c r="A39" s="13"/>
      <c r="B39" s="1" t="s">
        <v>26</v>
      </c>
      <c r="C39" s="1"/>
      <c r="D39" s="5">
        <v>5835</v>
      </c>
      <c r="E39">
        <v>8</v>
      </c>
      <c r="F39">
        <v>209</v>
      </c>
      <c r="G39" s="6">
        <f>(E39/D39)*10</f>
        <v>0.013710368466152527</v>
      </c>
      <c r="H39" s="16">
        <f>(F39/D39)*10</f>
        <v>0.3581833761782348</v>
      </c>
    </row>
    <row r="40" spans="1:9" ht="12.75">
      <c r="A40" s="13"/>
      <c r="B40" s="1" t="s">
        <v>27</v>
      </c>
      <c r="C40" s="1" t="s">
        <v>18</v>
      </c>
      <c r="D40" s="5">
        <v>6875</v>
      </c>
      <c r="E40">
        <v>7</v>
      </c>
      <c r="F40">
        <v>231</v>
      </c>
      <c r="G40" s="6">
        <f>(E40/D40)*10</f>
        <v>0.010181818181818183</v>
      </c>
      <c r="H40" s="16">
        <f>(F40/D40)*10</f>
        <v>0.33599999999999997</v>
      </c>
      <c r="I40" s="3"/>
    </row>
    <row r="41" spans="1:8" ht="12.75">
      <c r="A41" s="13"/>
      <c r="B41" s="7" t="s">
        <v>28</v>
      </c>
      <c r="C41" s="7"/>
      <c r="D41" s="8">
        <f>(D40-D39)</f>
        <v>1040</v>
      </c>
      <c r="E41" s="8">
        <f>(E40-E39)</f>
        <v>-1</v>
      </c>
      <c r="F41" s="8">
        <f>(F40-F39)</f>
        <v>22</v>
      </c>
      <c r="G41" s="9">
        <f>(G39-G40)/(-G39)</f>
        <v>-0.25736363636363624</v>
      </c>
      <c r="H41" s="17">
        <f>(H39-H40)/(-H39)</f>
        <v>-0.061933014354067145</v>
      </c>
    </row>
    <row r="42" spans="1:8" ht="12.75">
      <c r="A42" s="13"/>
      <c r="B42" s="1" t="s">
        <v>26</v>
      </c>
      <c r="C42" s="1" t="s">
        <v>19</v>
      </c>
      <c r="D42" s="5">
        <f aca="true" t="shared" si="0" ref="D42:F43">(D6+D9+D15+D18+D21+D24+D27+D30+D33+D36+D39)</f>
        <v>105110</v>
      </c>
      <c r="E42" s="5">
        <f t="shared" si="0"/>
        <v>145</v>
      </c>
      <c r="F42" s="5">
        <f t="shared" si="0"/>
        <v>4225</v>
      </c>
      <c r="G42" s="6">
        <f>(E42/D42)*10</f>
        <v>0.01379507182951194</v>
      </c>
      <c r="H42" s="16">
        <f>(F42/D42)*10</f>
        <v>0.4019598515840548</v>
      </c>
    </row>
    <row r="43" spans="1:8" ht="12.75">
      <c r="A43" s="13"/>
      <c r="B43" s="1" t="s">
        <v>27</v>
      </c>
      <c r="C43" s="1" t="s">
        <v>20</v>
      </c>
      <c r="D43" s="5">
        <f t="shared" si="0"/>
        <v>127740</v>
      </c>
      <c r="E43" s="5">
        <f t="shared" si="0"/>
        <v>110</v>
      </c>
      <c r="F43" s="5">
        <f t="shared" si="0"/>
        <v>3900</v>
      </c>
      <c r="G43" s="6">
        <f>(E43/D43)*10</f>
        <v>0.008611241584468451</v>
      </c>
      <c r="H43" s="16">
        <f>(F43/D43)*10</f>
        <v>0.30530765617660877</v>
      </c>
    </row>
    <row r="44" spans="1:8" ht="12.75">
      <c r="A44" s="13"/>
      <c r="B44" s="7" t="s">
        <v>28</v>
      </c>
      <c r="C44" s="7" t="s">
        <v>21</v>
      </c>
      <c r="D44" s="8">
        <f>(D43-D42)</f>
        <v>22630</v>
      </c>
      <c r="E44" s="8">
        <f>(E43-E42)</f>
        <v>-35</v>
      </c>
      <c r="F44" s="8">
        <f>(F43-F42)</f>
        <v>-325</v>
      </c>
      <c r="G44" s="9">
        <f>(G42-G43)/(-G42)</f>
        <v>-0.37577406693553184</v>
      </c>
      <c r="H44" s="17">
        <f>(H42-H43)/(-H42)</f>
        <v>-0.24045236116631127</v>
      </c>
    </row>
    <row r="46" ht="12.75">
      <c r="B46" t="s">
        <v>29</v>
      </c>
    </row>
    <row r="47" spans="2:7" ht="12.75">
      <c r="B47" s="2" t="s">
        <v>30</v>
      </c>
      <c r="C47" s="2"/>
      <c r="D47" s="2"/>
      <c r="E47" s="2"/>
      <c r="F47" s="2"/>
      <c r="G47" s="2"/>
    </row>
    <row r="53" spans="2:8" ht="12.75">
      <c r="B53" s="12"/>
      <c r="C53" s="12"/>
      <c r="D53" s="12"/>
      <c r="E53" s="12"/>
      <c r="F53" s="12"/>
      <c r="G53" s="12"/>
      <c r="H53" s="12"/>
    </row>
    <row r="54" spans="1:9" ht="12.75">
      <c r="A54" s="13"/>
      <c r="B54" s="3" t="s">
        <v>22</v>
      </c>
      <c r="C54" s="3"/>
      <c r="D54" s="3"/>
      <c r="E54" s="3"/>
      <c r="F54" s="3"/>
      <c r="G54" s="3"/>
      <c r="H54" s="14"/>
      <c r="I54" s="3"/>
    </row>
    <row r="55" spans="1:8" ht="12.75">
      <c r="A55" s="13"/>
      <c r="B55" s="11" t="s">
        <v>33</v>
      </c>
      <c r="C55" s="11"/>
      <c r="D55" s="7"/>
      <c r="E55" s="12"/>
      <c r="F55" s="12"/>
      <c r="G55" s="12"/>
      <c r="H55" s="19"/>
    </row>
    <row r="56" spans="1:8" ht="12.75">
      <c r="A56" s="13"/>
      <c r="B56" s="4" t="s">
        <v>25</v>
      </c>
      <c r="C56" s="4" t="s">
        <v>6</v>
      </c>
      <c r="D56" s="3" t="s">
        <v>1</v>
      </c>
      <c r="E56" s="3" t="s">
        <v>3</v>
      </c>
      <c r="F56" s="3"/>
      <c r="G56" s="3" t="s">
        <v>23</v>
      </c>
      <c r="H56" s="14"/>
    </row>
    <row r="57" spans="1:8" ht="12.75">
      <c r="A57" s="13"/>
      <c r="B57" s="10" t="s">
        <v>24</v>
      </c>
      <c r="C57" s="10" t="s">
        <v>0</v>
      </c>
      <c r="D57" s="11" t="s">
        <v>2</v>
      </c>
      <c r="E57" s="11" t="s">
        <v>34</v>
      </c>
      <c r="F57" s="11" t="s">
        <v>4</v>
      </c>
      <c r="G57" s="11" t="s">
        <v>34</v>
      </c>
      <c r="H57" s="15" t="s">
        <v>4</v>
      </c>
    </row>
    <row r="58" spans="1:8" ht="12.75">
      <c r="A58" s="13"/>
      <c r="B58" s="1" t="s">
        <v>26</v>
      </c>
      <c r="C58" s="1"/>
      <c r="D58" s="5">
        <f>(4710+4805)</f>
        <v>9515</v>
      </c>
      <c r="E58">
        <v>28</v>
      </c>
      <c r="F58">
        <v>283</v>
      </c>
      <c r="G58" s="6">
        <f>(E58/D58)*10</f>
        <v>0.029427220178665264</v>
      </c>
      <c r="H58" s="16">
        <f>(F58/D58)*10</f>
        <v>0.2974251182343668</v>
      </c>
    </row>
    <row r="59" spans="1:9" ht="12.75">
      <c r="A59" s="13"/>
      <c r="B59" s="1" t="s">
        <v>27</v>
      </c>
      <c r="C59" s="1" t="s">
        <v>7</v>
      </c>
      <c r="D59" s="5">
        <f>(4630+5130)</f>
        <v>9760</v>
      </c>
      <c r="E59">
        <v>34</v>
      </c>
      <c r="F59">
        <v>262</v>
      </c>
      <c r="G59" s="6">
        <f>(E59/D59)*10</f>
        <v>0.03483606557377049</v>
      </c>
      <c r="H59" s="16">
        <f>(F59/D59)*10</f>
        <v>0.26844262295081966</v>
      </c>
      <c r="I59" s="3"/>
    </row>
    <row r="60" spans="1:8" ht="12.75">
      <c r="A60" s="13"/>
      <c r="B60" s="7" t="s">
        <v>28</v>
      </c>
      <c r="C60" s="7"/>
      <c r="D60" s="8">
        <f>(D59-D58)</f>
        <v>245</v>
      </c>
      <c r="E60" s="8">
        <f>(E59-E58)</f>
        <v>6</v>
      </c>
      <c r="F60" s="8">
        <f>(F59-F58)</f>
        <v>-21</v>
      </c>
      <c r="G60" s="9">
        <f>(G58-G59)/(-G58)</f>
        <v>0.18380415690866508</v>
      </c>
      <c r="H60" s="17">
        <f>(H58-H59)/(-H58)</f>
        <v>-0.09744467937206747</v>
      </c>
    </row>
    <row r="61" spans="1:8" ht="12.75">
      <c r="A61" s="13"/>
      <c r="B61" s="1" t="s">
        <v>26</v>
      </c>
      <c r="C61" s="1"/>
      <c r="D61" s="5">
        <v>9980</v>
      </c>
      <c r="E61">
        <v>27</v>
      </c>
      <c r="F61">
        <v>409</v>
      </c>
      <c r="G61" s="6">
        <f>(E61/D61)*10</f>
        <v>0.027054108216432865</v>
      </c>
      <c r="H61" s="16">
        <f>(F61/D61)*10</f>
        <v>0.40981963927855714</v>
      </c>
    </row>
    <row r="62" spans="1:9" ht="12.75">
      <c r="A62" s="13"/>
      <c r="B62" s="1" t="s">
        <v>27</v>
      </c>
      <c r="C62" s="1" t="s">
        <v>8</v>
      </c>
      <c r="D62" s="5">
        <f>(8130+7830)</f>
        <v>15960</v>
      </c>
      <c r="E62">
        <v>23</v>
      </c>
      <c r="F62">
        <v>297</v>
      </c>
      <c r="G62" s="6">
        <f>(E62/D62)*10</f>
        <v>0.014411027568922307</v>
      </c>
      <c r="H62" s="16">
        <f>(F62/D62)*10</f>
        <v>0.18609022556390978</v>
      </c>
      <c r="I62" s="3"/>
    </row>
    <row r="63" spans="1:8" ht="12.75">
      <c r="A63" s="13"/>
      <c r="B63" s="7" t="s">
        <v>28</v>
      </c>
      <c r="C63" s="7"/>
      <c r="D63" s="8">
        <f>(D62-D61)</f>
        <v>5980</v>
      </c>
      <c r="E63" s="8">
        <f>(E62-E61)</f>
        <v>-4</v>
      </c>
      <c r="F63" s="8">
        <f>(F62-F61)</f>
        <v>-112</v>
      </c>
      <c r="G63" s="9">
        <f>(G61-G62)/(-G61)</f>
        <v>-0.46732572171168657</v>
      </c>
      <c r="H63" s="17">
        <f>(H61-H62)/(-H61)</f>
        <v>-0.5459216500909977</v>
      </c>
    </row>
    <row r="64" spans="1:8" ht="12.75">
      <c r="A64" s="13"/>
      <c r="B64" s="1" t="s">
        <v>26</v>
      </c>
      <c r="C64" s="1"/>
      <c r="D64" s="5" t="s">
        <v>31</v>
      </c>
      <c r="E64">
        <v>42</v>
      </c>
      <c r="F64">
        <v>530</v>
      </c>
      <c r="G64" s="5" t="s">
        <v>31</v>
      </c>
      <c r="H64" s="21" t="s">
        <v>31</v>
      </c>
    </row>
    <row r="65" spans="1:9" ht="12.75">
      <c r="A65" s="13"/>
      <c r="B65" s="1" t="s">
        <v>27</v>
      </c>
      <c r="C65" s="1" t="s">
        <v>9</v>
      </c>
      <c r="D65" s="5" t="s">
        <v>31</v>
      </c>
      <c r="E65">
        <v>51</v>
      </c>
      <c r="F65">
        <v>395</v>
      </c>
      <c r="G65" s="5" t="s">
        <v>31</v>
      </c>
      <c r="H65" s="21" t="s">
        <v>31</v>
      </c>
      <c r="I65" s="3"/>
    </row>
    <row r="66" spans="1:8" ht="12.75">
      <c r="A66" s="13"/>
      <c r="B66" s="7" t="s">
        <v>28</v>
      </c>
      <c r="C66" s="7"/>
      <c r="D66" s="20" t="s">
        <v>31</v>
      </c>
      <c r="E66" s="8">
        <f>(E65-E64)</f>
        <v>9</v>
      </c>
      <c r="F66" s="8">
        <f>(F65-F64)</f>
        <v>-135</v>
      </c>
      <c r="G66" s="20" t="s">
        <v>31</v>
      </c>
      <c r="H66" s="22" t="s">
        <v>31</v>
      </c>
    </row>
    <row r="67" spans="1:8" ht="12.75">
      <c r="A67" s="13"/>
      <c r="B67" s="1" t="s">
        <v>26</v>
      </c>
      <c r="C67" s="1"/>
      <c r="D67" s="5">
        <v>8200</v>
      </c>
      <c r="E67">
        <v>34</v>
      </c>
      <c r="F67">
        <v>408</v>
      </c>
      <c r="G67" s="6">
        <f>(E67/D67)*10</f>
        <v>0.041463414634146344</v>
      </c>
      <c r="H67" s="16">
        <f>(F67/D67)*10</f>
        <v>0.4975609756097561</v>
      </c>
    </row>
    <row r="68" spans="1:9" ht="12.75">
      <c r="A68" s="13"/>
      <c r="B68" s="1" t="s">
        <v>27</v>
      </c>
      <c r="C68" s="1" t="s">
        <v>10</v>
      </c>
      <c r="D68" s="5">
        <v>6040</v>
      </c>
      <c r="E68">
        <v>19</v>
      </c>
      <c r="F68">
        <v>153</v>
      </c>
      <c r="G68" s="6">
        <f>(E68/D68)*10</f>
        <v>0.03145695364238411</v>
      </c>
      <c r="H68" s="16">
        <f>(F68/D68)*10</f>
        <v>0.2533112582781457</v>
      </c>
      <c r="I68" s="3"/>
    </row>
    <row r="69" spans="1:8" ht="12.75">
      <c r="A69" s="13"/>
      <c r="B69" s="7" t="s">
        <v>28</v>
      </c>
      <c r="C69" s="7"/>
      <c r="D69" s="8">
        <f>(D68-D67)</f>
        <v>-2160</v>
      </c>
      <c r="E69" s="8">
        <f>(E68-E67)</f>
        <v>-15</v>
      </c>
      <c r="F69" s="8">
        <f>(F68-F67)</f>
        <v>-255</v>
      </c>
      <c r="G69" s="9">
        <f>(G67-G68)/(-G67)</f>
        <v>-0.24133229450720686</v>
      </c>
      <c r="H69" s="17">
        <f>(H67-H68)/(-H67)</f>
        <v>-0.4908940397350993</v>
      </c>
    </row>
    <row r="70" spans="1:8" ht="12.75">
      <c r="A70" s="13"/>
      <c r="B70" s="1" t="s">
        <v>26</v>
      </c>
      <c r="C70" s="1"/>
      <c r="D70" s="5">
        <v>6440</v>
      </c>
      <c r="E70">
        <v>15</v>
      </c>
      <c r="F70">
        <v>226</v>
      </c>
      <c r="G70" s="6">
        <f>(E70/D70)*10</f>
        <v>0.02329192546583851</v>
      </c>
      <c r="H70" s="16">
        <f>(F70/D70)*10</f>
        <v>0.35093167701863354</v>
      </c>
    </row>
    <row r="71" spans="1:9" ht="12.75">
      <c r="A71" s="13"/>
      <c r="B71" s="1" t="s">
        <v>27</v>
      </c>
      <c r="C71" s="1" t="s">
        <v>11</v>
      </c>
      <c r="D71" s="5">
        <v>8630</v>
      </c>
      <c r="E71">
        <v>20</v>
      </c>
      <c r="F71">
        <v>266</v>
      </c>
      <c r="G71" s="6">
        <f>(E71/D71)*10</f>
        <v>0.023174971031286212</v>
      </c>
      <c r="H71" s="16">
        <f>(F71/D71)*10</f>
        <v>0.3082271147161066</v>
      </c>
      <c r="I71" s="3"/>
    </row>
    <row r="72" spans="1:8" ht="12.75">
      <c r="A72" s="13"/>
      <c r="B72" s="7" t="s">
        <v>28</v>
      </c>
      <c r="C72" s="7"/>
      <c r="D72" s="8">
        <f>(D71-D70)</f>
        <v>2190</v>
      </c>
      <c r="E72" s="8">
        <f>(E71-E70)</f>
        <v>5</v>
      </c>
      <c r="F72" s="8">
        <f>(F71-F70)</f>
        <v>40</v>
      </c>
      <c r="G72" s="9">
        <f>(G70-G71)/(-G70)</f>
        <v>-0.005021243723445386</v>
      </c>
      <c r="H72" s="17">
        <f>(H70-H71)/(-H70)</f>
        <v>-0.12168910673817414</v>
      </c>
    </row>
    <row r="73" spans="1:8" ht="12.75">
      <c r="A73" s="13"/>
      <c r="B73" s="1" t="s">
        <v>26</v>
      </c>
      <c r="C73" s="1"/>
      <c r="D73" s="5">
        <v>11680</v>
      </c>
      <c r="E73">
        <v>16</v>
      </c>
      <c r="F73">
        <v>163</v>
      </c>
      <c r="G73" s="6">
        <f>(E73/D73)*10</f>
        <v>0.0136986301369863</v>
      </c>
      <c r="H73" s="16">
        <f>(F73/D73)*10</f>
        <v>0.13955479452054795</v>
      </c>
    </row>
    <row r="74" spans="1:9" ht="12.75">
      <c r="A74" s="13"/>
      <c r="B74" s="1" t="s">
        <v>27</v>
      </c>
      <c r="C74" s="1" t="s">
        <v>12</v>
      </c>
      <c r="D74" s="5">
        <v>11090</v>
      </c>
      <c r="E74">
        <v>5</v>
      </c>
      <c r="F74">
        <v>84</v>
      </c>
      <c r="G74" s="6">
        <f>(E74/D74)*10</f>
        <v>0.004508566275924256</v>
      </c>
      <c r="H74" s="16">
        <f>(F74/D74)*10</f>
        <v>0.0757439134355275</v>
      </c>
      <c r="I74" s="3"/>
    </row>
    <row r="75" spans="1:8" ht="12.75">
      <c r="A75" s="13"/>
      <c r="B75" s="7" t="s">
        <v>28</v>
      </c>
      <c r="C75" s="7"/>
      <c r="D75" s="8">
        <f>(D74-D73)</f>
        <v>-590</v>
      </c>
      <c r="E75" s="8">
        <f>(E74-E73)</f>
        <v>-11</v>
      </c>
      <c r="F75" s="8">
        <f>(F74-F73)</f>
        <v>-79</v>
      </c>
      <c r="G75" s="9">
        <f>(G73-G74)/(-G73)</f>
        <v>-0.6708746618575293</v>
      </c>
      <c r="H75" s="17">
        <f>(H73-H74)/(-H73)</f>
        <v>-0.4572460681429686</v>
      </c>
    </row>
    <row r="76" spans="1:8" ht="12.75">
      <c r="A76" s="13"/>
      <c r="B76" s="1" t="s">
        <v>26</v>
      </c>
      <c r="C76" s="1"/>
      <c r="D76" s="5">
        <v>6430</v>
      </c>
      <c r="E76">
        <v>29</v>
      </c>
      <c r="F76">
        <v>385</v>
      </c>
      <c r="G76" s="6">
        <f>(E76/D76)*10</f>
        <v>0.04510108864696734</v>
      </c>
      <c r="H76" s="16">
        <f>(F76/D76)*10</f>
        <v>0.5987558320373251</v>
      </c>
    </row>
    <row r="77" spans="1:9" ht="12.75">
      <c r="A77" s="13"/>
      <c r="B77" s="1" t="s">
        <v>27</v>
      </c>
      <c r="C77" s="1" t="s">
        <v>13</v>
      </c>
      <c r="D77" s="5">
        <v>7555</v>
      </c>
      <c r="E77">
        <v>36</v>
      </c>
      <c r="F77">
        <v>490</v>
      </c>
      <c r="G77" s="6">
        <f>(E77/D77)*10</f>
        <v>0.04765056254136334</v>
      </c>
      <c r="H77" s="16">
        <f>(F77/D77)*10</f>
        <v>0.6485771012574454</v>
      </c>
      <c r="I77" s="3"/>
    </row>
    <row r="78" spans="1:8" ht="12.75">
      <c r="A78" s="13"/>
      <c r="B78" s="7" t="s">
        <v>28</v>
      </c>
      <c r="C78" s="7"/>
      <c r="D78" s="8">
        <f>(D77-D76)</f>
        <v>1125</v>
      </c>
      <c r="E78" s="8">
        <f>(E77-E76)</f>
        <v>7</v>
      </c>
      <c r="F78" s="8">
        <f>(F77-F76)</f>
        <v>105</v>
      </c>
      <c r="G78" s="9">
        <f>(G76-G77)/(-G76)</f>
        <v>0.056527990141263</v>
      </c>
      <c r="H78" s="17">
        <f>(H76-H77)/(-H76)</f>
        <v>0.08320798989230482</v>
      </c>
    </row>
    <row r="79" spans="1:8" ht="12.75">
      <c r="A79" s="13"/>
      <c r="B79" s="1" t="s">
        <v>26</v>
      </c>
      <c r="C79" s="1"/>
      <c r="D79" s="5">
        <v>4120</v>
      </c>
      <c r="E79">
        <v>11</v>
      </c>
      <c r="F79">
        <v>155</v>
      </c>
      <c r="G79" s="6">
        <f>(E79/D79)*10</f>
        <v>0.02669902912621359</v>
      </c>
      <c r="H79" s="16">
        <f>(F79/D79)*10</f>
        <v>0.37621359223300965</v>
      </c>
    </row>
    <row r="80" spans="1:9" ht="12.75">
      <c r="A80" s="13"/>
      <c r="B80" s="1" t="s">
        <v>27</v>
      </c>
      <c r="C80" s="1" t="s">
        <v>14</v>
      </c>
      <c r="D80" s="5">
        <v>7235</v>
      </c>
      <c r="E80">
        <v>15</v>
      </c>
      <c r="F80">
        <v>164</v>
      </c>
      <c r="G80" s="6">
        <f>(E80/D80)*10</f>
        <v>0.02073255010366275</v>
      </c>
      <c r="H80" s="16">
        <f>(F80/D80)*10</f>
        <v>0.22667588113337941</v>
      </c>
      <c r="I80" s="3"/>
    </row>
    <row r="81" spans="1:8" ht="12.75">
      <c r="A81" s="13"/>
      <c r="B81" s="7" t="s">
        <v>28</v>
      </c>
      <c r="C81" s="7"/>
      <c r="D81" s="8">
        <f>(D80-D79)</f>
        <v>3115</v>
      </c>
      <c r="E81" s="8">
        <f>(E80-E79)</f>
        <v>4</v>
      </c>
      <c r="F81" s="8">
        <f>(F80-F79)</f>
        <v>9</v>
      </c>
      <c r="G81" s="9">
        <f>(G79-G80)/(-G79)</f>
        <v>-0.22347175975372238</v>
      </c>
      <c r="H81" s="17">
        <f>(H79-H80)/(-H79)</f>
        <v>-0.39748088369708173</v>
      </c>
    </row>
    <row r="82" spans="1:8" ht="12.75">
      <c r="A82" s="13"/>
      <c r="B82" s="1" t="s">
        <v>26</v>
      </c>
      <c r="C82" s="1"/>
      <c r="D82" s="5">
        <v>19600</v>
      </c>
      <c r="E82">
        <v>102</v>
      </c>
      <c r="F82">
        <v>1005</v>
      </c>
      <c r="G82" s="6">
        <f>(E82/D82)*10</f>
        <v>0.05204081632653061</v>
      </c>
      <c r="H82" s="16">
        <f>(F82/D82)*10</f>
        <v>0.5127551020408163</v>
      </c>
    </row>
    <row r="83" spans="1:9" ht="12.75">
      <c r="A83" s="13"/>
      <c r="B83" s="1" t="s">
        <v>27</v>
      </c>
      <c r="C83" s="1" t="s">
        <v>15</v>
      </c>
      <c r="D83" s="5">
        <v>20500</v>
      </c>
      <c r="E83">
        <v>76</v>
      </c>
      <c r="F83">
        <v>1000</v>
      </c>
      <c r="G83" s="6">
        <f>(E83/D83)*10</f>
        <v>0.037073170731707315</v>
      </c>
      <c r="H83" s="16">
        <f>(F83/D83)*10</f>
        <v>0.4878048780487805</v>
      </c>
      <c r="I83" s="3"/>
    </row>
    <row r="84" spans="1:8" ht="12.75">
      <c r="A84" s="13"/>
      <c r="B84" s="7" t="s">
        <v>28</v>
      </c>
      <c r="C84" s="7"/>
      <c r="D84" s="8">
        <f>(D83-D82)</f>
        <v>900</v>
      </c>
      <c r="E84" s="8">
        <f>(E83-E82)</f>
        <v>-26</v>
      </c>
      <c r="F84" s="8">
        <f>(F83-F82)</f>
        <v>-5</v>
      </c>
      <c r="G84" s="9">
        <f>(G82-G83)/(-G82)</f>
        <v>-0.28761358201817316</v>
      </c>
      <c r="H84" s="17">
        <f>(H82-H83)/(-H82)</f>
        <v>-0.04865914330785098</v>
      </c>
    </row>
    <row r="85" spans="1:8" ht="12.75">
      <c r="A85" s="13"/>
      <c r="B85" s="1" t="s">
        <v>26</v>
      </c>
      <c r="C85" s="1"/>
      <c r="D85" s="5">
        <v>14530</v>
      </c>
      <c r="E85">
        <v>73</v>
      </c>
      <c r="F85">
        <v>602</v>
      </c>
      <c r="G85" s="6">
        <f>(E85/D85)*10</f>
        <v>0.0502408809359945</v>
      </c>
      <c r="H85" s="18">
        <f>(F85/D85)*10</f>
        <v>0.41431520991052995</v>
      </c>
    </row>
    <row r="86" spans="1:9" ht="12.75">
      <c r="A86" s="13"/>
      <c r="B86" s="1" t="s">
        <v>27</v>
      </c>
      <c r="C86" s="1" t="s">
        <v>16</v>
      </c>
      <c r="D86" s="5">
        <v>16800</v>
      </c>
      <c r="E86">
        <v>60</v>
      </c>
      <c r="F86">
        <v>431</v>
      </c>
      <c r="G86" s="6">
        <f>(E86/D86)*10</f>
        <v>0.03571428571428571</v>
      </c>
      <c r="H86" s="16">
        <f>(F86/D86)*10</f>
        <v>0.2565476190476191</v>
      </c>
      <c r="I86" s="3"/>
    </row>
    <row r="87" spans="1:8" ht="12.75">
      <c r="A87" s="13"/>
      <c r="B87" s="7" t="s">
        <v>28</v>
      </c>
      <c r="C87" s="7"/>
      <c r="D87" s="8">
        <f>(D86-D85)</f>
        <v>2270</v>
      </c>
      <c r="E87" s="8">
        <f>(E86-E85)</f>
        <v>-13</v>
      </c>
      <c r="F87" s="8">
        <f>(F86-F85)</f>
        <v>-171</v>
      </c>
      <c r="G87" s="9">
        <f>(G85-G86)/(-G85)</f>
        <v>-0.2891389432485324</v>
      </c>
      <c r="H87" s="17">
        <f>(H85-H86)/(-H85)</f>
        <v>-0.38079121183357056</v>
      </c>
    </row>
    <row r="88" spans="1:8" ht="12.75">
      <c r="A88" s="13"/>
      <c r="B88" s="1" t="s">
        <v>26</v>
      </c>
      <c r="C88" s="1"/>
      <c r="D88" s="5">
        <v>8780</v>
      </c>
      <c r="E88">
        <v>30</v>
      </c>
      <c r="F88">
        <v>380</v>
      </c>
      <c r="G88" s="6">
        <f>(E88/D88)*10</f>
        <v>0.03416856492027335</v>
      </c>
      <c r="H88" s="16">
        <f>(F88/D88)*10</f>
        <v>0.4328018223234624</v>
      </c>
    </row>
    <row r="89" spans="1:9" ht="12.75">
      <c r="A89" s="13"/>
      <c r="B89" s="1" t="s">
        <v>27</v>
      </c>
      <c r="C89" s="1" t="s">
        <v>17</v>
      </c>
      <c r="D89" s="5">
        <v>17295</v>
      </c>
      <c r="E89">
        <v>30</v>
      </c>
      <c r="F89">
        <v>522</v>
      </c>
      <c r="G89" s="6">
        <f>(E89/D89)*10</f>
        <v>0.017346053772766695</v>
      </c>
      <c r="H89" s="16">
        <f>(F89/D89)*10</f>
        <v>0.3018213356461405</v>
      </c>
      <c r="I89" s="3"/>
    </row>
    <row r="90" spans="1:8" ht="12.75">
      <c r="A90" s="13"/>
      <c r="B90" s="7" t="s">
        <v>28</v>
      </c>
      <c r="C90" s="7"/>
      <c r="D90" s="8">
        <f>(D89-D88)</f>
        <v>8515</v>
      </c>
      <c r="E90" s="8">
        <f>(E89-E88)</f>
        <v>0</v>
      </c>
      <c r="F90" s="8">
        <f>(F89-F88)</f>
        <v>142</v>
      </c>
      <c r="G90" s="9">
        <f>(G88-G89)/(-G88)</f>
        <v>-0.4923388262503614</v>
      </c>
      <c r="H90" s="17">
        <f>(H88-H89)/(-H88)</f>
        <v>-0.30263386132286485</v>
      </c>
    </row>
    <row r="91" spans="1:8" ht="12.75">
      <c r="A91" s="13"/>
      <c r="B91" s="1" t="s">
        <v>26</v>
      </c>
      <c r="C91" s="1"/>
      <c r="D91" s="5">
        <v>5835</v>
      </c>
      <c r="E91">
        <v>15</v>
      </c>
      <c r="F91">
        <v>209</v>
      </c>
      <c r="G91" s="6">
        <f>(E91/D91)*10</f>
        <v>0.025706940874035987</v>
      </c>
      <c r="H91" s="16">
        <f>(F91/D91)*10</f>
        <v>0.3581833761782348</v>
      </c>
    </row>
    <row r="92" spans="1:9" ht="12.75">
      <c r="A92" s="13"/>
      <c r="B92" s="1" t="s">
        <v>27</v>
      </c>
      <c r="C92" s="1" t="s">
        <v>18</v>
      </c>
      <c r="D92" s="5">
        <v>6875</v>
      </c>
      <c r="E92">
        <v>23</v>
      </c>
      <c r="F92">
        <v>231</v>
      </c>
      <c r="G92" s="6">
        <f>(E92/D92)*10</f>
        <v>0.03345454545454546</v>
      </c>
      <c r="H92" s="16">
        <f>(F92/D92)*10</f>
        <v>0.33599999999999997</v>
      </c>
      <c r="I92" s="3"/>
    </row>
    <row r="93" spans="1:8" ht="12.75">
      <c r="A93" s="13"/>
      <c r="B93" s="7" t="s">
        <v>28</v>
      </c>
      <c r="C93" s="7"/>
      <c r="D93" s="8">
        <f>(D92-D91)</f>
        <v>1040</v>
      </c>
      <c r="E93" s="8">
        <f>(E92-E91)</f>
        <v>8</v>
      </c>
      <c r="F93" s="8">
        <f>(F92-F91)</f>
        <v>22</v>
      </c>
      <c r="G93" s="9">
        <f>(G91-G92)/(-G91)</f>
        <v>0.3013818181818185</v>
      </c>
      <c r="H93" s="17">
        <f>(H91-H92)/(-H91)</f>
        <v>-0.061933014354067145</v>
      </c>
    </row>
    <row r="94" spans="1:8" ht="12.75">
      <c r="A94" s="13"/>
      <c r="B94" s="1" t="s">
        <v>26</v>
      </c>
      <c r="C94" s="1" t="s">
        <v>19</v>
      </c>
      <c r="D94" s="5">
        <f>(D58+D61+D67+D70+D73+D76+D79+D82+D85+D88+D91)</f>
        <v>105110</v>
      </c>
      <c r="E94" s="5">
        <f>(E58+E61+E67+E70+E73+E76+E79+E82+E85+E88+E91)</f>
        <v>380</v>
      </c>
      <c r="F94" s="5">
        <f>(F58+F61+F67+F70+F73+F76+F79+F82+F85+F88+F91)</f>
        <v>4225</v>
      </c>
      <c r="G94" s="6">
        <f>(E94/D94)*10</f>
        <v>0.03615260203596233</v>
      </c>
      <c r="H94" s="16">
        <f>(F94/D94)*10</f>
        <v>0.4019598515840548</v>
      </c>
    </row>
    <row r="95" spans="1:8" ht="12.75">
      <c r="A95" s="13"/>
      <c r="B95" s="1" t="s">
        <v>27</v>
      </c>
      <c r="C95" s="1" t="s">
        <v>20</v>
      </c>
      <c r="D95" s="5">
        <f>(D59+D62+D68+D71+D74+D77+D80+D83+D86+D89+D92)</f>
        <v>127740</v>
      </c>
      <c r="E95" s="5">
        <f>(E59+E62+E68+E71+E74+E77+E80+E83+E86+E89+E92)</f>
        <v>341</v>
      </c>
      <c r="F95" s="5">
        <f>(F59+F62+F68+F71+F74+F77+F80+F83+F86+F89+F92)</f>
        <v>3900</v>
      </c>
      <c r="G95" s="6">
        <f>(E95/D95)*10</f>
        <v>0.026694848911852198</v>
      </c>
      <c r="H95" s="16">
        <f>(F95/D95)*10</f>
        <v>0.30530765617660877</v>
      </c>
    </row>
    <row r="96" spans="1:8" ht="12.75">
      <c r="A96" s="13"/>
      <c r="B96" s="7" t="s">
        <v>28</v>
      </c>
      <c r="C96" s="7" t="s">
        <v>21</v>
      </c>
      <c r="D96" s="8">
        <f>(D95-D94)</f>
        <v>22630</v>
      </c>
      <c r="E96" s="8">
        <f>(E95-E94)</f>
        <v>-39</v>
      </c>
      <c r="F96" s="8">
        <f>(F95-F94)</f>
        <v>-325</v>
      </c>
      <c r="G96" s="9">
        <f>(G94-G95)/(-G94)</f>
        <v>-0.26160642917768834</v>
      </c>
      <c r="H96" s="17">
        <f>(H94-H95)/(-H94)</f>
        <v>-0.24045236116631127</v>
      </c>
    </row>
    <row r="98" ht="12.75">
      <c r="B98" t="s">
        <v>29</v>
      </c>
    </row>
    <row r="99" spans="2:7" ht="12.75">
      <c r="B99" s="2" t="s">
        <v>30</v>
      </c>
      <c r="C99" s="2"/>
      <c r="D99" s="2"/>
      <c r="E99" s="2"/>
      <c r="F99" s="2"/>
      <c r="G9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Cunneen</dc:creator>
  <cp:keywords/>
  <dc:description/>
  <cp:lastModifiedBy>mcunneen</cp:lastModifiedBy>
  <cp:lastPrinted>2006-12-25T03:26:42Z</cp:lastPrinted>
  <dcterms:created xsi:type="dcterms:W3CDTF">2005-08-20T00:59:43Z</dcterms:created>
  <dcterms:modified xsi:type="dcterms:W3CDTF">2006-12-25T03:27:34Z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